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795" windowHeight="11760" tabRatio="752"/>
  </bookViews>
  <sheets>
    <sheet name="SINTETICO_OF" sheetId="1" r:id="rId1"/>
  </sheets>
  <definedNames>
    <definedName name="__xlnm.Print_Titles_2">#REF!</definedName>
    <definedName name="_xlnm._FilterDatabase" localSheetId="0" hidden="1">SINTETICO_OF!$A$10:$I$41</definedName>
    <definedName name="_xlnm.Print_Area" localSheetId="0">SINTETICO_OF!$A$1:$I$58</definedName>
    <definedName name="Excel_BuiltIn_Print_Titles_2_1">#REF!</definedName>
  </definedNames>
  <calcPr calcId="152511"/>
</workbook>
</file>

<file path=xl/calcChain.xml><?xml version="1.0" encoding="utf-8"?>
<calcChain xmlns="http://schemas.openxmlformats.org/spreadsheetml/2006/main">
  <c r="F54" i="1"/>
  <c r="H9"/>
  <c r="E45"/>
  <c r="E46" s="1"/>
  <c r="E27" l="1"/>
  <c r="G53" l="1"/>
  <c r="G54" l="1"/>
  <c r="G55" s="1"/>
  <c r="I34" l="1"/>
  <c r="I40"/>
  <c r="I42" l="1"/>
  <c r="I11"/>
  <c r="I36"/>
  <c r="I26"/>
  <c r="I55" l="1"/>
</calcChain>
</file>

<file path=xl/sharedStrings.xml><?xml version="1.0" encoding="utf-8"?>
<sst xmlns="http://schemas.openxmlformats.org/spreadsheetml/2006/main" count="149" uniqueCount="122">
  <si>
    <t>BDI</t>
  </si>
  <si>
    <t>OBRA :</t>
  </si>
  <si>
    <t>ITEM</t>
  </si>
  <si>
    <t>CÓDIGO</t>
  </si>
  <si>
    <t>DESCRIÇÃO</t>
  </si>
  <si>
    <t>UNIDADE</t>
  </si>
  <si>
    <t>QUANT.</t>
  </si>
  <si>
    <t>PREÇO UNITÁRIO (R$) SEM B.D.I.</t>
  </si>
  <si>
    <t>PROÇO UNITÁRIO (R$) COM B.D.I.</t>
  </si>
  <si>
    <t>PREÇO TOTAL (R$) / EXCLUSO BDI</t>
  </si>
  <si>
    <t>PREÇO TOTAL (R$ ) / COM B.D.I.</t>
  </si>
  <si>
    <t>H</t>
  </si>
  <si>
    <t>M2</t>
  </si>
  <si>
    <t>LIMPEZA FINAL DA OBRA</t>
  </si>
  <si>
    <t>LIMPEZA FINAL DE OBRA</t>
  </si>
  <si>
    <t>OBS:</t>
  </si>
  <si>
    <t>ENGENHEIRO ELETRICISTA</t>
  </si>
  <si>
    <t>MÊS E ANO:</t>
  </si>
  <si>
    <t>UN</t>
  </si>
  <si>
    <t>ADMINISTRAÇÃO / MÃO DE OBRA / OUTROS</t>
  </si>
  <si>
    <t>74209/001</t>
  </si>
  <si>
    <t>1.01</t>
  </si>
  <si>
    <t>1.02</t>
  </si>
  <si>
    <t>1.03</t>
  </si>
  <si>
    <t>1.04</t>
  </si>
  <si>
    <t>1.05</t>
  </si>
  <si>
    <t>1.06</t>
  </si>
  <si>
    <t>1.07</t>
  </si>
  <si>
    <t>3.01</t>
  </si>
  <si>
    <t>4.01</t>
  </si>
  <si>
    <t xml:space="preserve">TOTAL GERAL(SEM BDI): </t>
  </si>
  <si>
    <t xml:space="preserve">TOTAL GERAL(COM BDI): </t>
  </si>
  <si>
    <t>PLACA DE OBRA EM CHAPA DE ACO GALVANIZADO</t>
  </si>
  <si>
    <t>1.08</t>
  </si>
  <si>
    <t>PROJ-EXE-150</t>
  </si>
  <si>
    <t>1.10</t>
  </si>
  <si>
    <t>1.11</t>
  </si>
  <si>
    <t>2.01</t>
  </si>
  <si>
    <t>2.02</t>
  </si>
  <si>
    <t>2.03</t>
  </si>
  <si>
    <t>2.04</t>
  </si>
  <si>
    <t>Elaboração:</t>
  </si>
  <si>
    <t>Eng. Cláudio Castro Prado - CREA - MG-64.547/D</t>
  </si>
  <si>
    <t xml:space="preserve">Data Base: </t>
  </si>
  <si>
    <t>COEFICIENTE DE BDI:</t>
  </si>
  <si>
    <t>ALVENARIA</t>
  </si>
  <si>
    <t>PROJETOS</t>
  </si>
  <si>
    <t xml:space="preserve">M </t>
  </si>
  <si>
    <t>FITA ISOLANTE DE BORRACHA AUTOFUSAO, USO ATE 69 KV (ALTA TENSAO)</t>
  </si>
  <si>
    <t>REL-TEC-150</t>
  </si>
  <si>
    <t>AS BUILT DE PROJETOS COM ÁREA ATÉ 10.000 M2</t>
  </si>
  <si>
    <t>5.01</t>
  </si>
  <si>
    <t>ADEQUAÇÃO INSTALAÇÃO ELÉTRICA EQUIPAMENTOS PARA CLIMATIZAÇÃO</t>
  </si>
  <si>
    <t>SINAPI FEVEREIRO-2018 SEM DESONERAÇÃO / SETOP-MG - JULHO-2017</t>
  </si>
  <si>
    <t>Fita isolante adesiva anti-chama, uso até 750V, rolo 19mm x 20m, nas cores vermelho, branco, preto, verde e azul</t>
  </si>
  <si>
    <t>REMOÇÃO DE CABOS ELÉTRICOS, DE FORMA MANUAL, SEM REAPROVEITAMENTO. AF_12/2017</t>
  </si>
  <si>
    <r>
      <t xml:space="preserve">CABO DE COBRE FLEXÍVEL ISOLADO, </t>
    </r>
    <r>
      <rPr>
        <b/>
        <sz val="10"/>
        <color indexed="8"/>
        <rFont val="Arial"/>
        <family val="2"/>
      </rPr>
      <t>2,5mm²</t>
    </r>
    <r>
      <rPr>
        <sz val="10"/>
        <color indexed="8"/>
        <rFont val="Arial"/>
        <family val="2"/>
      </rPr>
      <t>, ANTI-CHAMA 450/750 V, PARA CIRCUITOS TERMINAIS - FORNECIMENTO E INSTALAÇÃO. AF_12/2015</t>
    </r>
  </si>
  <si>
    <r>
      <t xml:space="preserve">CABO DE COBRE FLEXÍVEL ISOLADO, </t>
    </r>
    <r>
      <rPr>
        <b/>
        <sz val="10"/>
        <color indexed="8"/>
        <rFont val="Arial"/>
        <family val="2"/>
      </rPr>
      <t>4mm²</t>
    </r>
    <r>
      <rPr>
        <sz val="10"/>
        <color indexed="8"/>
        <rFont val="Arial"/>
        <family val="2"/>
      </rPr>
      <t>, ANTI-CHAMA 450/750 V, PARA CIRCRCUITOS TERMINAIS - FORNECIMENTO E INSTALAÇÃO. AF_12/2015</t>
    </r>
  </si>
  <si>
    <t>REMOÇÃO DE FORROS DE DRYWALL, PVC E FIBROMINERAL, DE FORMA MANUAL, SEM REAPROVEITAMENTO. AF_12/2017</t>
  </si>
  <si>
    <t>PINTOR COM ENCARGOS COMPLEMENTARES</t>
  </si>
  <si>
    <t>GESSEIRO COM ENCARGOS COMPLEMENTARES</t>
  </si>
  <si>
    <t>TERMINAL A COMPRESSAO EM COBRE ESTANHADO PARA CABO 2,5 MM2</t>
  </si>
  <si>
    <t>SPDA-TER-015</t>
  </si>
  <si>
    <t>ELE-CPB-010</t>
  </si>
  <si>
    <t>PINTURA ACRÍLICA, EM TETOS, 2 DEMÃOS COM MASSA CORRIDA PVA, EXCLUSIVE FUNDO SELADOR</t>
  </si>
  <si>
    <t>PIN-ACR-016</t>
  </si>
  <si>
    <t>EMASSAMENTO DE FORRO DE GESSO COM 1 DEMÃO DE MASSA ACRÍLICA</t>
  </si>
  <si>
    <t>PIN-EMA-030</t>
  </si>
  <si>
    <t>FORRO EM PLACAS DE GESSO, PARA AMBIENTES COMERCIAIS. AF_05/2017_P</t>
  </si>
  <si>
    <t>Terminal ou conector de pressão - para cabo de cobre 10mm² - fornecimento e instalação -  tipo um furo e barril longo para duas compressões</t>
  </si>
  <si>
    <t>M</t>
  </si>
  <si>
    <t>ELETROCALHA LISA GALVANIZADA ELETROLÍTICA CHAPA 14 - 300 X 100 MM COM TAMPA, INCLUSIVE CONEXÃO</t>
  </si>
  <si>
    <t>ELE-CAL-035</t>
  </si>
  <si>
    <t>2.05</t>
  </si>
  <si>
    <t>2.06</t>
  </si>
  <si>
    <t>2.07</t>
  </si>
  <si>
    <t>PROJETO EXECUTIVO DAS INSTALAÇÕES</t>
  </si>
  <si>
    <t>PLANILHA ORÇAMENTÁRIA PARA REFORMA E/OU AMPLIAÇÃO DE EDIFICAÇÕES EXISTENTES - AREA DE 2.001 M2 A 4.000 M2</t>
  </si>
  <si>
    <t>PLAN-PRO-265</t>
  </si>
  <si>
    <t>ANILHA (MARCADOR) PARA IDENTIFICAÇÃO DE CABOS (# 6 MM2) - 500 UN</t>
  </si>
  <si>
    <t>CAB-ANI-005</t>
  </si>
  <si>
    <t>PÇ</t>
  </si>
  <si>
    <t>PR A1</t>
  </si>
  <si>
    <t>ELETRODUTO PVC RÍGIDO, ROSCA, INCLUSIVE CONEXÕES D = 3/4"</t>
  </si>
  <si>
    <t>ELE-ELE-010</t>
  </si>
  <si>
    <t>1.12</t>
  </si>
  <si>
    <t>CONECTOR DE PRESSÃO BIMETÁLICO PARA CABO 4 MM2</t>
  </si>
  <si>
    <t>1.13</t>
  </si>
  <si>
    <t>MANUTENÇÃO PREVENTIVA DO GERADOR</t>
  </si>
  <si>
    <t>6.01</t>
  </si>
  <si>
    <t>4.02</t>
  </si>
  <si>
    <t>4.03</t>
  </si>
  <si>
    <t>6.02</t>
  </si>
  <si>
    <t>6.03</t>
  </si>
  <si>
    <t>6.04</t>
  </si>
  <si>
    <t>6.05</t>
  </si>
  <si>
    <t>PASSADIÇOS COM TABUAS DE MADEIRA PARA PEDESTRES</t>
  </si>
  <si>
    <t>MANUTENÇÃO PREVENTIVA DO GRUPO GERADOR DIESEL. TROCA DA BATERIA, FILTRO DE AR, FILTRO DE COMBUSTÍVEL, FLUÍDO DE ARREFECIMENTO E ÓLEO LUBRIFICANTE. FORNECIMENTO E INSTALAÇÃO DE BOMBA DE TRANSFERÊNCIA DE COMBUSTÍVEL. TESTES DE OPERAÇÃO E FUNCIONAMENTO.</t>
  </si>
  <si>
    <t>ORÇAMENTO</t>
  </si>
  <si>
    <t>DISJUNTOR TRIPOLAR TERMOMAGNÉTICO 10KA, DE 100A</t>
  </si>
  <si>
    <t>ELE-DIS-046</t>
  </si>
  <si>
    <t>ELETRICISTA COM ENCARGOS COMPLEMENTARES (PARA REMOÇÃO E REINSTALAÇÃO DE LUMINÁRIAS E ADEQUAÇÃO DOS QUADROS QDC1 E QDC2)</t>
  </si>
  <si>
    <t>1.09</t>
  </si>
  <si>
    <t>MONTAGEM E DESMONTAGEM DE ANDAIME TUBULAR TIPO TORRE (EXCLUSIVE ANDAIME E LIMPEZA). AF_11/2017</t>
  </si>
  <si>
    <t>ELÉTRICA</t>
  </si>
  <si>
    <t xml:space="preserve">UN </t>
  </si>
  <si>
    <t>EPI (ENCARGOS COMPLEMENTARES) - HORISTA</t>
  </si>
  <si>
    <t>AJUDANTE DE ESTRUTURA METÁLICA COM ENCARGOS COMPLEMENTARES (PARA INSTALAÇÃO DE LINHA DE VIDA)</t>
  </si>
  <si>
    <t>AUXILIAR DE ELETRICISTA COM ENCARGOS COMPLEMENTARES</t>
  </si>
  <si>
    <t>AUXILIAR DE SERRALHEIRO COM ENCARGOS COMPLEMENTARES (PARA INSTALAÇÃO DE LINHA DE VIDA)</t>
  </si>
  <si>
    <t>6.06</t>
  </si>
  <si>
    <t>KG</t>
  </si>
  <si>
    <t>6.07</t>
  </si>
  <si>
    <t>6.08</t>
  </si>
  <si>
    <t>6.09</t>
  </si>
  <si>
    <t>6.10</t>
  </si>
  <si>
    <t>A DATA DO ORÇAMENTO É CORRESPONDENTE A SINAPI/SETOP DO MÊS REFERÊNCIA.</t>
  </si>
  <si>
    <t>CABO DE ACO GALVANIZADO, DIAMETRO 9,53 MM (3/8"), COM ALMA DE FIBRA 6 X 25 F (PARA LINHA DE VIDA)</t>
  </si>
  <si>
    <t>ESTICADOR FORJADO PARA CABO DE ACO DE DIAMETRO 12,7 MM (1/2"), TIPO GANCHO X OLHAL (DIN 1480) (PARA LINHA DE VIDA)</t>
  </si>
  <si>
    <t>GRAMPO LEVE REFORCADO EM ACO MALEAVEL 1020 GALVANIZADO (CLIP'S) PARA CABO DE ACO DE DIAMETRO 9,53 MM (3/8") (DIN 741)  (PARA LINHA DE VIDA)</t>
  </si>
  <si>
    <t>SAPATILHA EM ACO GALVANIZADO PARA CABOS COM DIAMETRO NOMINAL ATE 5/8"   (PARA LINHA DE VIDA)</t>
  </si>
  <si>
    <t>MARÇO DE 2018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</si>
</sst>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6" formatCode="#,##0.00\ ;\-#,##0.00\ ;&quot; -&quot;#\ ;@\ "/>
    <numFmt numFmtId="167" formatCode="0.0"/>
    <numFmt numFmtId="168" formatCode="&quot;R$&quot;\ #,##0.00"/>
    <numFmt numFmtId="169" formatCode="#,##0.00000\ ;\-#,##0.00000\ ;&quot; -&quot;#.000\ ;@\ "/>
    <numFmt numFmtId="170" formatCode="#,##0.0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6"/>
      <color rgb="FFFF0000"/>
      <name val="Calibri"/>
      <family val="2"/>
    </font>
    <font>
      <b/>
      <sz val="13"/>
      <name val="Calibri"/>
      <family val="2"/>
    </font>
    <font>
      <u/>
      <sz val="10"/>
      <color theme="10"/>
      <name val="Arial"/>
      <family val="2"/>
    </font>
    <font>
      <b/>
      <sz val="13"/>
      <name val="Calibri"/>
      <family val="2"/>
      <scheme val="minor"/>
    </font>
    <font>
      <sz val="10"/>
      <color rgb="FF00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41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theme="0" tint="-0.14996795556505021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auto="1"/>
      </top>
      <bottom style="hair">
        <color indexed="8"/>
      </bottom>
      <diagonal/>
    </border>
    <border>
      <left/>
      <right style="hair">
        <color indexed="8"/>
      </right>
      <top style="thin">
        <color auto="1"/>
      </top>
      <bottom style="hair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3" borderId="2" applyNumberFormat="0" applyAlignment="0" applyProtection="0"/>
    <xf numFmtId="0" fontId="8" fillId="0" borderId="3" applyNumberFormat="0" applyFill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9" fillId="3" borderId="1" applyNumberFormat="0" applyAlignment="0" applyProtection="0"/>
    <xf numFmtId="0" fontId="3" fillId="0" borderId="0"/>
    <xf numFmtId="0" fontId="3" fillId="0" borderId="0"/>
    <xf numFmtId="0" fontId="10" fillId="18" borderId="0" applyNumberFormat="0" applyBorder="0" applyAlignment="0" applyProtection="0"/>
    <xf numFmtId="164" fontId="2" fillId="0" borderId="0" applyFill="0" applyBorder="0" applyAlignment="0" applyProtection="0"/>
    <xf numFmtId="0" fontId="11" fillId="4" borderId="0" applyNumberFormat="0" applyBorder="0" applyAlignment="0" applyProtection="0"/>
    <xf numFmtId="0" fontId="2" fillId="0" borderId="0"/>
    <xf numFmtId="0" fontId="24" fillId="0" borderId="0"/>
    <xf numFmtId="0" fontId="24" fillId="4" borderId="4" applyNumberFormat="0" applyAlignment="0" applyProtection="0"/>
    <xf numFmtId="9" fontId="24" fillId="0" borderId="0" applyFill="0" applyBorder="0" applyAlignment="0" applyProtection="0"/>
    <xf numFmtId="0" fontId="12" fillId="12" borderId="5" applyNumberFormat="0" applyAlignment="0" applyProtection="0"/>
    <xf numFmtId="166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26" applyNumberFormat="0" applyAlignment="0" applyProtection="0"/>
    <xf numFmtId="0" fontId="33" fillId="25" borderId="27" applyNumberFormat="0" applyAlignment="0" applyProtection="0"/>
    <xf numFmtId="0" fontId="34" fillId="25" borderId="26" applyNumberFormat="0" applyAlignment="0" applyProtection="0"/>
    <xf numFmtId="0" fontId="35" fillId="0" borderId="28" applyNumberFormat="0" applyFill="0" applyAlignment="0" applyProtection="0"/>
    <xf numFmtId="0" fontId="36" fillId="26" borderId="29" applyNumberFormat="0" applyAlignment="0" applyProtection="0"/>
    <xf numFmtId="0" fontId="37" fillId="0" borderId="0" applyNumberFormat="0" applyFill="0" applyBorder="0" applyAlignment="0" applyProtection="0"/>
    <xf numFmtId="0" fontId="1" fillId="27" borderId="30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0" fillId="51" borderId="0" applyNumberFormat="0" applyBorder="0" applyAlignment="0" applyProtection="0"/>
    <xf numFmtId="0" fontId="41" fillId="0" borderId="0"/>
    <xf numFmtId="0" fontId="44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0" xfId="30"/>
    <xf numFmtId="0" fontId="20" fillId="0" borderId="0" xfId="30" applyFont="1"/>
    <xf numFmtId="4" fontId="20" fillId="0" borderId="0" xfId="30" applyNumberFormat="1" applyFont="1"/>
    <xf numFmtId="0" fontId="20" fillId="0" borderId="0" xfId="30" applyFont="1" applyAlignment="1">
      <alignment horizontal="right" wrapText="1"/>
    </xf>
    <xf numFmtId="4" fontId="20" fillId="0" borderId="0" xfId="30" applyNumberFormat="1" applyFont="1" applyAlignment="1">
      <alignment horizontal="right" wrapText="1"/>
    </xf>
    <xf numFmtId="0" fontId="3" fillId="0" borderId="0" xfId="30" applyFill="1"/>
    <xf numFmtId="0" fontId="3" fillId="0" borderId="13" xfId="30" applyBorder="1"/>
    <xf numFmtId="164" fontId="2" fillId="0" borderId="0" xfId="33" applyAlignment="1">
      <alignment vertical="center"/>
    </xf>
    <xf numFmtId="0" fontId="20" fillId="0" borderId="0" xfId="30" applyFont="1" applyAlignment="1">
      <alignment horizontal="center" wrapText="1"/>
    </xf>
    <xf numFmtId="0" fontId="20" fillId="0" borderId="0" xfId="3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3" fillId="0" borderId="0" xfId="0" applyFont="1"/>
    <xf numFmtId="0" fontId="43" fillId="0" borderId="0" xfId="0" applyFont="1" applyAlignment="1">
      <alignment horizontal="left" vertical="center"/>
    </xf>
    <xf numFmtId="0" fontId="45" fillId="0" borderId="0" xfId="92" applyFont="1" applyAlignment="1">
      <alignment horizontal="left" vertical="center"/>
    </xf>
    <xf numFmtId="167" fontId="20" fillId="0" borderId="0" xfId="30" applyNumberFormat="1" applyFont="1" applyAlignment="1">
      <alignment horizontal="center" vertical="center"/>
    </xf>
    <xf numFmtId="167" fontId="20" fillId="0" borderId="0" xfId="30" applyNumberFormat="1" applyFont="1" applyAlignment="1">
      <alignment horizontal="center" vertical="center" wrapText="1"/>
    </xf>
    <xf numFmtId="167" fontId="21" fillId="10" borderId="33" xfId="30" applyNumberFormat="1" applyFont="1" applyFill="1" applyBorder="1" applyAlignment="1">
      <alignment horizontal="center" vertical="center" wrapText="1"/>
    </xf>
    <xf numFmtId="164" fontId="2" fillId="0" borderId="0" xfId="33" applyAlignment="1">
      <alignment vertical="center" wrapText="1"/>
    </xf>
    <xf numFmtId="3" fontId="20" fillId="0" borderId="32" xfId="30" applyNumberFormat="1" applyFont="1" applyFill="1" applyBorder="1" applyAlignment="1" applyProtection="1">
      <alignment horizontal="center" vertical="center" wrapText="1"/>
    </xf>
    <xf numFmtId="0" fontId="20" fillId="0" borderId="32" xfId="30" applyFont="1" applyFill="1" applyBorder="1" applyAlignment="1">
      <alignment horizontal="center" vertical="center" wrapText="1"/>
    </xf>
    <xf numFmtId="164" fontId="2" fillId="0" borderId="32" xfId="33" applyFill="1" applyBorder="1" applyAlignment="1">
      <alignment horizontal="center" vertical="center" wrapText="1"/>
    </xf>
    <xf numFmtId="43" fontId="3" fillId="0" borderId="0" xfId="30" applyNumberFormat="1"/>
    <xf numFmtId="44" fontId="3" fillId="0" borderId="0" xfId="30" applyNumberFormat="1"/>
    <xf numFmtId="164" fontId="2" fillId="2" borderId="10" xfId="33" applyFill="1" applyBorder="1" applyAlignment="1">
      <alignment vertical="center"/>
    </xf>
    <xf numFmtId="168" fontId="3" fillId="0" borderId="0" xfId="30" applyNumberFormat="1"/>
    <xf numFmtId="164" fontId="22" fillId="2" borderId="10" xfId="33" applyFont="1" applyFill="1" applyBorder="1" applyAlignment="1">
      <alignment vertical="center"/>
    </xf>
    <xf numFmtId="10" fontId="22" fillId="2" borderId="11" xfId="38" applyNumberFormat="1" applyFont="1" applyFill="1" applyBorder="1" applyAlignment="1">
      <alignment vertical="top"/>
    </xf>
    <xf numFmtId="169" fontId="3" fillId="0" borderId="0" xfId="40" applyNumberFormat="1"/>
    <xf numFmtId="0" fontId="20" fillId="0" borderId="0" xfId="30" applyFont="1" applyAlignment="1">
      <alignment horizontal="center" vertical="center"/>
    </xf>
    <xf numFmtId="0" fontId="20" fillId="0" borderId="0" xfId="30" applyFont="1" applyAlignment="1">
      <alignment horizontal="center" vertical="center" wrapText="1"/>
    </xf>
    <xf numFmtId="0" fontId="21" fillId="10" borderId="33" xfId="30" applyFont="1" applyFill="1" applyBorder="1" applyAlignment="1">
      <alignment horizontal="center" vertical="center" wrapText="1"/>
    </xf>
    <xf numFmtId="0" fontId="2" fillId="0" borderId="32" xfId="30" applyFont="1" applyFill="1" applyBorder="1" applyAlignment="1">
      <alignment horizontal="center" vertical="center" wrapText="1"/>
    </xf>
    <xf numFmtId="0" fontId="20" fillId="0" borderId="32" xfId="30" applyFont="1" applyFill="1" applyBorder="1" applyAlignment="1">
      <alignment horizontal="left" vertical="center" wrapText="1"/>
    </xf>
    <xf numFmtId="0" fontId="3" fillId="0" borderId="0" xfId="30" applyFill="1" applyAlignment="1">
      <alignment vertical="center"/>
    </xf>
    <xf numFmtId="170" fontId="20" fillId="0" borderId="32" xfId="30" applyNumberFormat="1" applyFont="1" applyFill="1" applyBorder="1" applyAlignment="1">
      <alignment horizontal="center" vertical="center" wrapText="1"/>
    </xf>
    <xf numFmtId="164" fontId="2" fillId="0" borderId="32" xfId="33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164" fontId="46" fillId="0" borderId="32" xfId="33" applyFont="1" applyBorder="1" applyAlignment="1" applyProtection="1">
      <alignment horizontal="center" vertical="center"/>
    </xf>
    <xf numFmtId="170" fontId="46" fillId="0" borderId="32" xfId="33" applyNumberFormat="1" applyFont="1" applyBorder="1" applyAlignment="1" applyProtection="1">
      <alignment horizontal="center" vertical="center"/>
    </xf>
    <xf numFmtId="0" fontId="3" fillId="0" borderId="0" xfId="30" applyAlignment="1">
      <alignment horizontal="center" vertical="center"/>
    </xf>
    <xf numFmtId="164" fontId="2" fillId="0" borderId="32" xfId="33" applyFont="1" applyBorder="1" applyAlignment="1">
      <alignment horizontal="center" vertical="center" wrapText="1"/>
    </xf>
    <xf numFmtId="164" fontId="2" fillId="0" borderId="32" xfId="33" applyBorder="1" applyAlignment="1">
      <alignment horizontal="center" vertical="center" wrapText="1"/>
    </xf>
    <xf numFmtId="3" fontId="21" fillId="19" borderId="39" xfId="30" applyNumberFormat="1" applyFont="1" applyFill="1" applyBorder="1" applyAlignment="1" applyProtection="1">
      <alignment horizontal="center" vertical="center" wrapText="1"/>
    </xf>
    <xf numFmtId="164" fontId="22" fillId="6" borderId="34" xfId="33" applyFont="1" applyFill="1" applyBorder="1" applyAlignment="1">
      <alignment vertical="top" wrapText="1"/>
    </xf>
    <xf numFmtId="0" fontId="20" fillId="0" borderId="40" xfId="30" applyFont="1" applyFill="1" applyBorder="1" applyAlignment="1">
      <alignment horizontal="center" vertical="center" wrapText="1"/>
    </xf>
    <xf numFmtId="0" fontId="20" fillId="0" borderId="40" xfId="30" applyFont="1" applyFill="1" applyBorder="1" applyAlignment="1">
      <alignment horizontal="left" vertical="center" wrapText="1"/>
    </xf>
    <xf numFmtId="170" fontId="20" fillId="0" borderId="40" xfId="30" applyNumberFormat="1" applyFont="1" applyFill="1" applyBorder="1" applyAlignment="1">
      <alignment horizontal="center" vertical="center" wrapText="1"/>
    </xf>
    <xf numFmtId="164" fontId="2" fillId="0" borderId="40" xfId="33" applyFont="1" applyFill="1" applyBorder="1" applyAlignment="1">
      <alignment horizontal="center" vertical="center" wrapText="1"/>
    </xf>
    <xf numFmtId="0" fontId="21" fillId="6" borderId="39" xfId="30" applyFont="1" applyFill="1" applyBorder="1" applyAlignment="1">
      <alignment horizontal="center" vertical="center" wrapText="1"/>
    </xf>
    <xf numFmtId="164" fontId="22" fillId="6" borderId="38" xfId="33" applyFont="1" applyFill="1" applyBorder="1" applyAlignment="1">
      <alignment vertical="top" wrapText="1"/>
    </xf>
    <xf numFmtId="3" fontId="21" fillId="6" borderId="39" xfId="30" applyNumberFormat="1" applyFont="1" applyFill="1" applyBorder="1" applyAlignment="1" applyProtection="1">
      <alignment horizontal="center" vertical="center" wrapText="1"/>
    </xf>
    <xf numFmtId="164" fontId="22" fillId="6" borderId="34" xfId="33" applyFont="1" applyFill="1" applyBorder="1" applyAlignment="1">
      <alignment horizontal="center" vertical="center" wrapText="1"/>
    </xf>
    <xf numFmtId="164" fontId="2" fillId="0" borderId="40" xfId="33" applyFill="1" applyBorder="1" applyAlignment="1">
      <alignment horizontal="center" vertical="center" wrapText="1"/>
    </xf>
    <xf numFmtId="164" fontId="22" fillId="6" borderId="38" xfId="33" applyFont="1" applyFill="1" applyBorder="1" applyAlignment="1">
      <alignment horizontal="center" vertical="center" wrapText="1"/>
    </xf>
    <xf numFmtId="0" fontId="20" fillId="0" borderId="40" xfId="30" applyFont="1" applyFill="1" applyBorder="1" applyAlignment="1">
      <alignment horizontal="left" vertical="top" wrapText="1"/>
    </xf>
    <xf numFmtId="0" fontId="20" fillId="0" borderId="40" xfId="30" applyFont="1" applyFill="1" applyBorder="1" applyAlignment="1">
      <alignment horizontal="center" vertical="top" wrapText="1"/>
    </xf>
    <xf numFmtId="4" fontId="20" fillId="0" borderId="40" xfId="30" applyNumberFormat="1" applyFont="1" applyFill="1" applyBorder="1" applyAlignment="1">
      <alignment horizontal="center" vertical="top" wrapText="1"/>
    </xf>
    <xf numFmtId="164" fontId="2" fillId="0" borderId="40" xfId="33" applyBorder="1" applyAlignment="1">
      <alignment horizontal="right" vertical="top" wrapText="1"/>
    </xf>
    <xf numFmtId="164" fontId="2" fillId="0" borderId="40" xfId="33" applyFill="1" applyBorder="1" applyAlignment="1">
      <alignment horizontal="right" vertical="top" wrapText="1"/>
    </xf>
    <xf numFmtId="164" fontId="2" fillId="19" borderId="34" xfId="33" applyFill="1" applyBorder="1" applyAlignment="1">
      <alignment horizontal="right" vertical="top" wrapText="1"/>
    </xf>
    <xf numFmtId="3" fontId="20" fillId="0" borderId="41" xfId="30" applyNumberFormat="1" applyFont="1" applyFill="1" applyBorder="1" applyAlignment="1" applyProtection="1">
      <alignment horizontal="center" vertical="center" wrapText="1"/>
    </xf>
    <xf numFmtId="3" fontId="20" fillId="0" borderId="41" xfId="30" applyNumberFormat="1" applyFont="1" applyFill="1" applyBorder="1" applyAlignment="1" applyProtection="1">
      <alignment horizontal="left" vertical="top" wrapText="1"/>
    </xf>
    <xf numFmtId="3" fontId="20" fillId="0" borderId="41" xfId="30" applyNumberFormat="1" applyFont="1" applyFill="1" applyBorder="1" applyAlignment="1" applyProtection="1">
      <alignment horizontal="center" vertical="top" wrapText="1"/>
    </xf>
    <xf numFmtId="4" fontId="20" fillId="0" borderId="41" xfId="30" applyNumberFormat="1" applyFont="1" applyFill="1" applyBorder="1" applyAlignment="1">
      <alignment horizontal="center" vertical="top" wrapText="1"/>
    </xf>
    <xf numFmtId="164" fontId="2" fillId="0" borderId="41" xfId="33" applyBorder="1" applyAlignment="1">
      <alignment horizontal="right" vertical="top" wrapText="1"/>
    </xf>
    <xf numFmtId="164" fontId="2" fillId="0" borderId="41" xfId="33" applyFill="1" applyBorder="1" applyAlignment="1">
      <alignment horizontal="right" vertical="top" wrapText="1"/>
    </xf>
    <xf numFmtId="164" fontId="22" fillId="6" borderId="34" xfId="33" applyFont="1" applyFill="1" applyBorder="1" applyAlignment="1">
      <alignment vertical="center" wrapText="1"/>
    </xf>
    <xf numFmtId="0" fontId="20" fillId="0" borderId="42" xfId="30" applyFont="1" applyFill="1" applyBorder="1" applyAlignment="1">
      <alignment horizontal="center" vertical="center" wrapText="1"/>
    </xf>
    <xf numFmtId="0" fontId="20" fillId="0" borderId="42" xfId="30" applyFont="1" applyFill="1" applyBorder="1" applyAlignment="1">
      <alignment horizontal="left" vertical="top" wrapText="1"/>
    </xf>
    <xf numFmtId="0" fontId="20" fillId="0" borderId="42" xfId="30" applyFont="1" applyFill="1" applyBorder="1" applyAlignment="1">
      <alignment horizontal="center" vertical="top" wrapText="1"/>
    </xf>
    <xf numFmtId="167" fontId="20" fillId="0" borderId="42" xfId="30" applyNumberFormat="1" applyFont="1" applyFill="1" applyBorder="1" applyAlignment="1">
      <alignment horizontal="center" vertical="center" wrapText="1"/>
    </xf>
    <xf numFmtId="164" fontId="2" fillId="0" borderId="42" xfId="33" applyBorder="1" applyAlignment="1">
      <alignment vertical="center" wrapText="1"/>
    </xf>
    <xf numFmtId="164" fontId="2" fillId="0" borderId="42" xfId="33" applyBorder="1" applyAlignment="1">
      <alignment horizontal="right" vertical="top" wrapText="1"/>
    </xf>
    <xf numFmtId="164" fontId="2" fillId="0" borderId="42" xfId="33" applyFill="1" applyBorder="1" applyAlignment="1">
      <alignment horizontal="right" vertical="top" wrapText="1"/>
    </xf>
    <xf numFmtId="0" fontId="2" fillId="0" borderId="40" xfId="30" applyFont="1" applyFill="1" applyBorder="1" applyAlignment="1">
      <alignment horizontal="center" vertical="center" wrapText="1"/>
    </xf>
    <xf numFmtId="164" fontId="2" fillId="0" borderId="40" xfId="33" applyFont="1" applyBorder="1" applyAlignment="1">
      <alignment horizontal="center" vertical="center" wrapText="1"/>
    </xf>
    <xf numFmtId="164" fontId="2" fillId="0" borderId="40" xfId="33" applyBorder="1" applyAlignment="1">
      <alignment horizontal="center" vertical="center" wrapText="1"/>
    </xf>
    <xf numFmtId="164" fontId="2" fillId="6" borderId="38" xfId="33" applyFill="1" applyBorder="1" applyAlignment="1">
      <alignment vertical="center" wrapText="1"/>
    </xf>
    <xf numFmtId="0" fontId="21" fillId="52" borderId="16" xfId="30" applyFont="1" applyFill="1" applyBorder="1" applyAlignment="1"/>
    <xf numFmtId="0" fontId="21" fillId="52" borderId="17" xfId="30" applyFont="1" applyFill="1" applyBorder="1" applyAlignment="1"/>
    <xf numFmtId="0" fontId="21" fillId="52" borderId="21" xfId="31" applyNumberFormat="1" applyFont="1" applyFill="1" applyBorder="1" applyAlignment="1" applyProtection="1">
      <alignment horizontal="left" wrapText="1"/>
    </xf>
    <xf numFmtId="164" fontId="0" fillId="52" borderId="21" xfId="33" applyFont="1" applyFill="1" applyBorder="1" applyAlignment="1">
      <alignment vertical="center"/>
    </xf>
    <xf numFmtId="0" fontId="21" fillId="52" borderId="0" xfId="30" applyFont="1" applyFill="1" applyBorder="1" applyAlignment="1"/>
    <xf numFmtId="0" fontId="21" fillId="52" borderId="19" xfId="30" applyFont="1" applyFill="1" applyBorder="1" applyAlignment="1"/>
    <xf numFmtId="164" fontId="0" fillId="52" borderId="22" xfId="33" applyFont="1" applyFill="1" applyBorder="1" applyAlignment="1">
      <alignment vertical="center"/>
    </xf>
    <xf numFmtId="164" fontId="22" fillId="52" borderId="16" xfId="33" applyFont="1" applyFill="1" applyBorder="1" applyAlignment="1">
      <alignment vertical="center"/>
    </xf>
    <xf numFmtId="0" fontId="20" fillId="52" borderId="16" xfId="30" applyFont="1" applyFill="1" applyBorder="1" applyAlignment="1"/>
    <xf numFmtId="4" fontId="21" fillId="52" borderId="0" xfId="30" applyNumberFormat="1" applyFont="1" applyFill="1" applyBorder="1" applyAlignment="1">
      <alignment horizontal="left" vertical="center"/>
    </xf>
    <xf numFmtId="0" fontId="21" fillId="52" borderId="15" xfId="30" applyFont="1" applyFill="1" applyBorder="1" applyAlignment="1">
      <alignment wrapText="1"/>
    </xf>
    <xf numFmtId="0" fontId="21" fillId="52" borderId="18" xfId="30" applyFont="1" applyFill="1" applyBorder="1" applyAlignment="1">
      <alignment wrapText="1"/>
    </xf>
    <xf numFmtId="0" fontId="21" fillId="52" borderId="0" xfId="30" applyFont="1" applyFill="1" applyBorder="1" applyAlignment="1">
      <alignment wrapText="1"/>
    </xf>
    <xf numFmtId="0" fontId="21" fillId="52" borderId="20" xfId="30" applyFont="1" applyFill="1" applyBorder="1" applyAlignment="1">
      <alignment wrapText="1"/>
    </xf>
    <xf numFmtId="4" fontId="21" fillId="10" borderId="33" xfId="30" applyNumberFormat="1" applyFont="1" applyFill="1" applyBorder="1" applyAlignment="1">
      <alignment horizontal="center" vertical="center" wrapText="1"/>
    </xf>
    <xf numFmtId="164" fontId="0" fillId="52" borderId="21" xfId="33" applyFont="1" applyFill="1" applyBorder="1" applyAlignment="1">
      <alignment horizontal="left" vertical="center"/>
    </xf>
    <xf numFmtId="0" fontId="20" fillId="52" borderId="16" xfId="30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0" fontId="20" fillId="0" borderId="42" xfId="30" applyFont="1" applyFill="1" applyBorder="1" applyAlignment="1">
      <alignment horizontal="left" vertical="center" wrapText="1"/>
    </xf>
    <xf numFmtId="4" fontId="20" fillId="0" borderId="42" xfId="30" applyNumberFormat="1" applyFont="1" applyFill="1" applyBorder="1" applyAlignment="1">
      <alignment horizontal="center" vertical="center" wrapText="1"/>
    </xf>
    <xf numFmtId="164" fontId="2" fillId="0" borderId="42" xfId="33" applyBorder="1" applyAlignment="1">
      <alignment horizontal="center" vertical="center" wrapText="1"/>
    </xf>
    <xf numFmtId="0" fontId="20" fillId="0" borderId="32" xfId="30" applyFont="1" applyFill="1" applyBorder="1" applyAlignment="1">
      <alignment horizontal="left" vertical="center" wrapText="1" readingOrder="1"/>
    </xf>
    <xf numFmtId="0" fontId="20" fillId="0" borderId="40" xfId="30" applyFont="1" applyFill="1" applyBorder="1" applyAlignment="1">
      <alignment horizontal="left" vertical="center" wrapText="1" readingOrder="1"/>
    </xf>
    <xf numFmtId="0" fontId="46" fillId="0" borderId="32" xfId="0" applyFont="1" applyBorder="1" applyAlignment="1">
      <alignment horizontal="left" vertical="center" wrapText="1" readingOrder="1"/>
    </xf>
    <xf numFmtId="0" fontId="20" fillId="0" borderId="0" xfId="30" applyFont="1" applyBorder="1" applyAlignment="1">
      <alignment horizontal="center" vertical="center"/>
    </xf>
    <xf numFmtId="0" fontId="20" fillId="0" borderId="0" xfId="30" applyFont="1" applyBorder="1"/>
    <xf numFmtId="0" fontId="20" fillId="0" borderId="0" xfId="30" applyFont="1" applyBorder="1" applyAlignment="1">
      <alignment horizontal="center"/>
    </xf>
    <xf numFmtId="167" fontId="20" fillId="0" borderId="0" xfId="30" applyNumberFormat="1" applyFont="1" applyBorder="1" applyAlignment="1">
      <alignment horizontal="center" vertical="center"/>
    </xf>
    <xf numFmtId="0" fontId="20" fillId="0" borderId="0" xfId="30" applyFont="1" applyFill="1" applyBorder="1" applyAlignment="1">
      <alignment horizontal="left" vertical="center" wrapText="1"/>
    </xf>
    <xf numFmtId="0" fontId="20" fillId="0" borderId="35" xfId="30" applyFont="1" applyBorder="1" applyAlignment="1">
      <alignment horizontal="right" wrapText="1"/>
    </xf>
    <xf numFmtId="167" fontId="20" fillId="0" borderId="35" xfId="30" applyNumberFormat="1" applyFont="1" applyBorder="1" applyAlignment="1">
      <alignment horizontal="right" vertical="center" wrapText="1"/>
    </xf>
    <xf numFmtId="164" fontId="2" fillId="0" borderId="35" xfId="33" applyBorder="1" applyAlignment="1">
      <alignment horizontal="right" vertical="center" wrapText="1"/>
    </xf>
    <xf numFmtId="0" fontId="21" fillId="2" borderId="36" xfId="30" applyFont="1" applyFill="1" applyBorder="1" applyAlignment="1">
      <alignment horizontal="right" vertical="top"/>
    </xf>
    <xf numFmtId="0" fontId="21" fillId="2" borderId="35" xfId="30" applyFont="1" applyFill="1" applyBorder="1" applyAlignment="1">
      <alignment horizontal="right" vertical="top"/>
    </xf>
    <xf numFmtId="0" fontId="21" fillId="2" borderId="37" xfId="30" applyFont="1" applyFill="1" applyBorder="1" applyAlignment="1">
      <alignment horizontal="right" vertical="top"/>
    </xf>
    <xf numFmtId="0" fontId="21" fillId="2" borderId="12" xfId="30" applyFont="1" applyFill="1" applyBorder="1" applyAlignment="1">
      <alignment horizontal="right" vertical="top"/>
    </xf>
    <xf numFmtId="0" fontId="21" fillId="2" borderId="14" xfId="30" applyFont="1" applyFill="1" applyBorder="1" applyAlignment="1">
      <alignment horizontal="right" vertical="top"/>
    </xf>
    <xf numFmtId="0" fontId="21" fillId="2" borderId="11" xfId="30" applyFont="1" applyFill="1" applyBorder="1" applyAlignment="1">
      <alignment horizontal="right" vertical="top"/>
    </xf>
    <xf numFmtId="0" fontId="21" fillId="20" borderId="38" xfId="30" applyFont="1" applyFill="1" applyBorder="1" applyAlignment="1">
      <alignment horizontal="left" vertical="top" wrapText="1"/>
    </xf>
    <xf numFmtId="167" fontId="21" fillId="20" borderId="38" xfId="30" applyNumberFormat="1" applyFont="1" applyFill="1" applyBorder="1" applyAlignment="1">
      <alignment horizontal="center" vertical="center" wrapText="1"/>
    </xf>
    <xf numFmtId="164" fontId="2" fillId="20" borderId="38" xfId="33" applyFill="1" applyBorder="1" applyAlignment="1">
      <alignment vertical="center" wrapText="1"/>
    </xf>
    <xf numFmtId="0" fontId="21" fillId="20" borderId="38" xfId="30" applyFont="1" applyFill="1" applyBorder="1" applyAlignment="1">
      <alignment horizontal="left" vertical="center" wrapText="1"/>
    </xf>
  </cellXfs>
  <cellStyles count="93">
    <cellStyle name="20% - Ênfase1" xfId="1" builtinId="30" customBuiltin="1"/>
    <cellStyle name="20% - Ênfase1 2" xfId="68"/>
    <cellStyle name="20% - Ênfase2" xfId="2" builtinId="34" customBuiltin="1"/>
    <cellStyle name="20% - Ênfase2 2" xfId="72"/>
    <cellStyle name="20% - Ênfase3" xfId="3" builtinId="38" customBuiltin="1"/>
    <cellStyle name="20% - Ênfase3 2" xfId="76"/>
    <cellStyle name="20% - Ênfase4" xfId="4" builtinId="42" customBuiltin="1"/>
    <cellStyle name="20% - Ênfase4 2" xfId="80"/>
    <cellStyle name="20% - Ênfase5" xfId="5" builtinId="46" customBuiltin="1"/>
    <cellStyle name="20% - Ênfase5 2" xfId="84"/>
    <cellStyle name="20% - Ênfase6" xfId="6" builtinId="50" customBuiltin="1"/>
    <cellStyle name="20% - Ênfase6 2" xfId="88"/>
    <cellStyle name="40% - Ênfase1" xfId="7" builtinId="31" customBuiltin="1"/>
    <cellStyle name="40% - Ênfase1 2" xfId="69"/>
    <cellStyle name="40% - Ênfase2" xfId="8" builtinId="35" customBuiltin="1"/>
    <cellStyle name="40% - Ênfase2 2" xfId="73"/>
    <cellStyle name="40% - Ênfase3" xfId="9" builtinId="39" customBuiltin="1"/>
    <cellStyle name="40% - Ênfase3 2" xfId="77"/>
    <cellStyle name="40% - Ênfase4" xfId="10" builtinId="43" customBuiltin="1"/>
    <cellStyle name="40% - Ênfase4 2" xfId="81"/>
    <cellStyle name="40% - Ênfase5" xfId="11" builtinId="47" customBuiltin="1"/>
    <cellStyle name="40% - Ênfase5 2" xfId="85"/>
    <cellStyle name="40% - Ênfase6" xfId="12" builtinId="51" customBuiltin="1"/>
    <cellStyle name="40% - Ênfase6 2" xfId="89"/>
    <cellStyle name="60% - Ênfase1" xfId="13" builtinId="32" customBuiltin="1"/>
    <cellStyle name="60% - Ênfase1 2" xfId="70"/>
    <cellStyle name="60% - Ênfase2" xfId="14" builtinId="36" customBuiltin="1"/>
    <cellStyle name="60% - Ênfase2 2" xfId="74"/>
    <cellStyle name="60% - Ênfase3" xfId="15" builtinId="40" customBuiltin="1"/>
    <cellStyle name="60% - Ênfase3 2" xfId="78"/>
    <cellStyle name="60% - Ênfase4" xfId="16" builtinId="44" customBuiltin="1"/>
    <cellStyle name="60% - Ênfase4 2" xfId="82"/>
    <cellStyle name="60% - Ênfase5" xfId="17" builtinId="48" customBuiltin="1"/>
    <cellStyle name="60% - Ênfase5 2" xfId="86"/>
    <cellStyle name="60% - Ênfase6" xfId="18" builtinId="52" customBuiltin="1"/>
    <cellStyle name="60% - Ênfase6 2" xfId="90"/>
    <cellStyle name="Bom" xfId="19" builtinId="26" customBuiltin="1"/>
    <cellStyle name="Bom 2" xfId="55"/>
    <cellStyle name="Cálculo" xfId="20" builtinId="22" customBuiltin="1"/>
    <cellStyle name="Cálculo 2" xfId="60"/>
    <cellStyle name="Célula de Verificação" xfId="21" builtinId="23" customBuiltin="1"/>
    <cellStyle name="Célula de Verificação 2" xfId="62"/>
    <cellStyle name="Célula Vinculada" xfId="22" builtinId="24" customBuiltin="1"/>
    <cellStyle name="Célula Vinculada 2" xfId="61"/>
    <cellStyle name="Ênfase1" xfId="23" builtinId="29" customBuiltin="1"/>
    <cellStyle name="Ênfase1 2" xfId="67"/>
    <cellStyle name="Ênfase2" xfId="24" builtinId="33" customBuiltin="1"/>
    <cellStyle name="Ênfase2 2" xfId="71"/>
    <cellStyle name="Ênfase3" xfId="25" builtinId="37" customBuiltin="1"/>
    <cellStyle name="Ênfase3 2" xfId="75"/>
    <cellStyle name="Ênfase4" xfId="26" builtinId="41" customBuiltin="1"/>
    <cellStyle name="Ênfase4 2" xfId="79"/>
    <cellStyle name="Ênfase5" xfId="27" builtinId="45" customBuiltin="1"/>
    <cellStyle name="Ênfase5 2" xfId="83"/>
    <cellStyle name="Ênfase6" xfId="28" builtinId="49" customBuiltin="1"/>
    <cellStyle name="Ênfase6 2" xfId="87"/>
    <cellStyle name="Entrada" xfId="29" builtinId="20" customBuiltin="1"/>
    <cellStyle name="Entrada 2" xfId="58"/>
    <cellStyle name="Excel Built-in Normal" xfId="30"/>
    <cellStyle name="Excel Built-in Normal 1" xfId="31"/>
    <cellStyle name="Hyperlink" xfId="92" builtinId="8"/>
    <cellStyle name="Incorreto" xfId="32" builtinId="27" customBuiltin="1"/>
    <cellStyle name="Incorreto 2" xfId="56"/>
    <cellStyle name="Moeda" xfId="33" builtinId="4"/>
    <cellStyle name="Neutra" xfId="34" builtinId="28" customBuiltin="1"/>
    <cellStyle name="Neutra 2" xfId="57"/>
    <cellStyle name="Normal" xfId="0" builtinId="0"/>
    <cellStyle name="Normal 2" xfId="35"/>
    <cellStyle name="Normal 3" xfId="36"/>
    <cellStyle name="Normal 4" xfId="50"/>
    <cellStyle name="Normal 5" xfId="91"/>
    <cellStyle name="Nota" xfId="37" builtinId="10" customBuiltin="1"/>
    <cellStyle name="Nota 2" xfId="64"/>
    <cellStyle name="Porcentagem" xfId="38" builtinId="5"/>
    <cellStyle name="Saída" xfId="39" builtinId="21" customBuiltin="1"/>
    <cellStyle name="Saída 2" xfId="59"/>
    <cellStyle name="Separador de milhares" xfId="40" builtinId="3"/>
    <cellStyle name="Texto de Aviso" xfId="41" builtinId="11" customBuiltin="1"/>
    <cellStyle name="Texto de Aviso 2" xfId="63"/>
    <cellStyle name="Texto Explicativo" xfId="42" builtinId="53" customBuiltin="1"/>
    <cellStyle name="Texto Explicativo 2" xfId="65"/>
    <cellStyle name="Título" xfId="49" builtinId="15" customBuiltin="1"/>
    <cellStyle name="Título 1" xfId="43" builtinId="16" customBuiltin="1"/>
    <cellStyle name="Título 1 1" xfId="44"/>
    <cellStyle name="Título 1 2" xfId="51"/>
    <cellStyle name="Título 2" xfId="45" builtinId="17" customBuiltin="1"/>
    <cellStyle name="Título 2 2" xfId="52"/>
    <cellStyle name="Título 3" xfId="46" builtinId="18" customBuiltin="1"/>
    <cellStyle name="Título 3 2" xfId="53"/>
    <cellStyle name="Título 4" xfId="47" builtinId="19" customBuiltin="1"/>
    <cellStyle name="Título 4 2" xfId="54"/>
    <cellStyle name="Total" xfId="48" builtinId="25" customBuiltin="1"/>
    <cellStyle name="Total 2" xfId="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13" zoomScale="90" zoomScaleNormal="90" workbookViewId="0">
      <selection activeCell="A55" sqref="A55:F55"/>
    </sheetView>
  </sheetViews>
  <sheetFormatPr defaultColWidth="9.42578125" defaultRowHeight="15"/>
  <cols>
    <col min="1" max="1" width="12.85546875" style="1" customWidth="1"/>
    <col min="2" max="2" width="17.7109375" style="29" customWidth="1"/>
    <col min="3" max="3" width="70.7109375" style="2" customWidth="1"/>
    <col min="4" max="4" width="15" style="10" customWidth="1"/>
    <col min="5" max="5" width="8.5703125" style="15" customWidth="1"/>
    <col min="6" max="6" width="18.28515625" style="8" customWidth="1"/>
    <col min="7" max="7" width="19.7109375" style="3" customWidth="1"/>
    <col min="8" max="8" width="15.42578125" style="1" customWidth="1"/>
    <col min="9" max="9" width="19.140625" style="1" customWidth="1"/>
    <col min="10" max="10" width="12.42578125" style="1" bestFit="1" customWidth="1"/>
    <col min="11" max="11" width="14.42578125" style="1" bestFit="1" customWidth="1"/>
    <col min="12" max="16384" width="9.42578125" style="1"/>
  </cols>
  <sheetData>
    <row r="1" spans="1:9" ht="21">
      <c r="A1" s="11"/>
    </row>
    <row r="2" spans="1:9" ht="17.25">
      <c r="A2" s="12"/>
    </row>
    <row r="3" spans="1:9" ht="17.25">
      <c r="A3" s="13"/>
    </row>
    <row r="4" spans="1:9" ht="17.25">
      <c r="A4" s="14"/>
    </row>
    <row r="5" spans="1:9" ht="12" customHeight="1">
      <c r="B5" s="30"/>
      <c r="C5" s="4"/>
      <c r="D5" s="9"/>
      <c r="E5" s="16"/>
      <c r="F5" s="18"/>
      <c r="G5" s="5"/>
    </row>
    <row r="6" spans="1:9" ht="14.25" customHeight="1">
      <c r="A6" s="89" t="s">
        <v>1</v>
      </c>
      <c r="B6" s="79" t="s">
        <v>52</v>
      </c>
      <c r="C6" s="79"/>
      <c r="D6" s="86" t="s">
        <v>41</v>
      </c>
      <c r="E6" s="95" t="s">
        <v>42</v>
      </c>
      <c r="F6" s="87"/>
      <c r="G6" s="79"/>
      <c r="H6" s="79"/>
      <c r="I6" s="80"/>
    </row>
    <row r="7" spans="1:9" ht="14.25" customHeight="1">
      <c r="A7" s="90"/>
      <c r="B7" s="91"/>
      <c r="C7" s="91"/>
      <c r="D7" s="91"/>
      <c r="E7" s="91"/>
      <c r="F7" s="91"/>
      <c r="G7" s="83"/>
      <c r="H7" s="83"/>
      <c r="I7" s="84"/>
    </row>
    <row r="8" spans="1:9" ht="14.25" customHeight="1">
      <c r="A8" s="92" t="s">
        <v>17</v>
      </c>
      <c r="B8" s="81" t="s">
        <v>121</v>
      </c>
      <c r="C8" s="81"/>
      <c r="D8" s="88" t="s">
        <v>43</v>
      </c>
      <c r="E8" s="94" t="s">
        <v>53</v>
      </c>
      <c r="F8" s="82"/>
      <c r="G8" s="82"/>
      <c r="H8" s="82"/>
      <c r="I8" s="85"/>
    </row>
    <row r="9" spans="1:9" ht="14.25" customHeight="1">
      <c r="A9" s="7"/>
      <c r="B9" s="108" t="s">
        <v>44</v>
      </c>
      <c r="C9" s="108"/>
      <c r="D9" s="108"/>
      <c r="E9" s="109"/>
      <c r="F9" s="110"/>
      <c r="G9" s="108"/>
      <c r="H9" s="28">
        <f>1+0.25</f>
        <v>1.25</v>
      </c>
    </row>
    <row r="10" spans="1:9" ht="38.25">
      <c r="A10" s="31" t="s">
        <v>2</v>
      </c>
      <c r="B10" s="31" t="s">
        <v>3</v>
      </c>
      <c r="C10" s="31" t="s">
        <v>4</v>
      </c>
      <c r="D10" s="31" t="s">
        <v>5</v>
      </c>
      <c r="E10" s="17" t="s">
        <v>6</v>
      </c>
      <c r="F10" s="17" t="s">
        <v>7</v>
      </c>
      <c r="G10" s="93" t="s">
        <v>9</v>
      </c>
      <c r="H10" s="93" t="s">
        <v>8</v>
      </c>
      <c r="I10" s="93" t="s">
        <v>10</v>
      </c>
    </row>
    <row r="11" spans="1:9" ht="14.25" customHeight="1">
      <c r="A11" s="43">
        <v>1</v>
      </c>
      <c r="B11" s="49"/>
      <c r="C11" s="117" t="s">
        <v>104</v>
      </c>
      <c r="D11" s="117"/>
      <c r="E11" s="118"/>
      <c r="F11" s="119"/>
      <c r="G11" s="50"/>
      <c r="H11" s="44"/>
      <c r="I11" s="44">
        <f>SUM(I12:I25)</f>
        <v>0</v>
      </c>
    </row>
    <row r="12" spans="1:9" s="6" customFormat="1" ht="25.5">
      <c r="A12" s="19" t="s">
        <v>21</v>
      </c>
      <c r="B12" s="45">
        <v>91926</v>
      </c>
      <c r="C12" s="101" t="s">
        <v>56</v>
      </c>
      <c r="D12" s="45" t="s">
        <v>70</v>
      </c>
      <c r="E12" s="47">
        <v>11355</v>
      </c>
      <c r="F12" s="48"/>
      <c r="G12" s="48"/>
      <c r="H12" s="48"/>
      <c r="I12" s="36"/>
    </row>
    <row r="13" spans="1:9" s="6" customFormat="1" ht="25.5">
      <c r="A13" s="19" t="s">
        <v>22</v>
      </c>
      <c r="B13" s="20">
        <v>91928</v>
      </c>
      <c r="C13" s="100" t="s">
        <v>57</v>
      </c>
      <c r="D13" s="20" t="s">
        <v>70</v>
      </c>
      <c r="E13" s="35">
        <v>4815</v>
      </c>
      <c r="F13" s="36"/>
      <c r="G13" s="36"/>
      <c r="H13" s="36"/>
      <c r="I13" s="36"/>
    </row>
    <row r="14" spans="1:9" ht="25.5">
      <c r="A14" s="19" t="s">
        <v>23</v>
      </c>
      <c r="B14" s="37">
        <v>72259</v>
      </c>
      <c r="C14" s="102" t="s">
        <v>69</v>
      </c>
      <c r="D14" s="20" t="s">
        <v>105</v>
      </c>
      <c r="E14" s="39">
        <v>480</v>
      </c>
      <c r="F14" s="38"/>
      <c r="G14" s="36"/>
      <c r="H14" s="36"/>
      <c r="I14" s="36"/>
    </row>
    <row r="15" spans="1:9" s="6" customFormat="1">
      <c r="A15" s="19" t="s">
        <v>24</v>
      </c>
      <c r="B15" s="20" t="s">
        <v>62</v>
      </c>
      <c r="C15" s="100" t="s">
        <v>61</v>
      </c>
      <c r="D15" s="20" t="s">
        <v>105</v>
      </c>
      <c r="E15" s="35">
        <v>180</v>
      </c>
      <c r="F15" s="36"/>
      <c r="G15" s="36"/>
      <c r="H15" s="36"/>
      <c r="I15" s="36"/>
    </row>
    <row r="16" spans="1:9" s="6" customFormat="1">
      <c r="A16" s="19" t="s">
        <v>25</v>
      </c>
      <c r="B16" s="20" t="s">
        <v>63</v>
      </c>
      <c r="C16" s="100" t="s">
        <v>86</v>
      </c>
      <c r="D16" s="20" t="s">
        <v>105</v>
      </c>
      <c r="E16" s="35">
        <v>80</v>
      </c>
      <c r="F16" s="36"/>
      <c r="G16" s="36"/>
      <c r="H16" s="36"/>
      <c r="I16" s="36"/>
    </row>
    <row r="17" spans="1:9" s="6" customFormat="1" ht="25.5">
      <c r="A17" s="19" t="s">
        <v>26</v>
      </c>
      <c r="B17" s="20" t="s">
        <v>72</v>
      </c>
      <c r="C17" s="100" t="s">
        <v>71</v>
      </c>
      <c r="D17" s="20" t="s">
        <v>70</v>
      </c>
      <c r="E17" s="35">
        <v>30</v>
      </c>
      <c r="F17" s="36"/>
      <c r="G17" s="36"/>
      <c r="H17" s="36"/>
      <c r="I17" s="36"/>
    </row>
    <row r="18" spans="1:9" s="6" customFormat="1">
      <c r="A18" s="19" t="s">
        <v>27</v>
      </c>
      <c r="B18" s="20" t="s">
        <v>84</v>
      </c>
      <c r="C18" s="100" t="s">
        <v>83</v>
      </c>
      <c r="D18" s="20" t="s">
        <v>70</v>
      </c>
      <c r="E18" s="35">
        <v>180</v>
      </c>
      <c r="F18" s="36"/>
      <c r="G18" s="36"/>
      <c r="H18" s="36"/>
      <c r="I18" s="36"/>
    </row>
    <row r="19" spans="1:9" s="6" customFormat="1" ht="25.5">
      <c r="A19" s="19" t="s">
        <v>33</v>
      </c>
      <c r="B19" s="20">
        <v>97661</v>
      </c>
      <c r="C19" s="100" t="s">
        <v>55</v>
      </c>
      <c r="D19" s="20" t="s">
        <v>70</v>
      </c>
      <c r="E19" s="35">
        <v>6000</v>
      </c>
      <c r="F19" s="36"/>
      <c r="G19" s="36"/>
      <c r="H19" s="36"/>
      <c r="I19" s="36"/>
    </row>
    <row r="20" spans="1:9" s="6" customFormat="1" ht="38.25">
      <c r="A20" s="19" t="s">
        <v>102</v>
      </c>
      <c r="B20" s="20">
        <v>88264</v>
      </c>
      <c r="C20" s="100" t="s">
        <v>101</v>
      </c>
      <c r="D20" s="20" t="s">
        <v>11</v>
      </c>
      <c r="E20" s="35">
        <v>100</v>
      </c>
      <c r="F20" s="36"/>
      <c r="G20" s="36"/>
      <c r="H20" s="36"/>
      <c r="I20" s="36"/>
    </row>
    <row r="21" spans="1:9" s="6" customFormat="1">
      <c r="A21" s="19"/>
      <c r="B21" s="20">
        <v>88247</v>
      </c>
      <c r="C21" s="100" t="s">
        <v>108</v>
      </c>
      <c r="D21" s="20" t="s">
        <v>11</v>
      </c>
      <c r="E21" s="35">
        <v>200</v>
      </c>
      <c r="F21" s="36"/>
      <c r="G21" s="36"/>
      <c r="H21" s="36"/>
      <c r="I21" s="36"/>
    </row>
    <row r="22" spans="1:9" s="6" customFormat="1">
      <c r="A22" s="19" t="s">
        <v>35</v>
      </c>
      <c r="B22" s="20" t="s">
        <v>80</v>
      </c>
      <c r="C22" s="100" t="s">
        <v>79</v>
      </c>
      <c r="D22" s="20" t="s">
        <v>81</v>
      </c>
      <c r="E22" s="35">
        <v>4</v>
      </c>
      <c r="F22" s="36"/>
      <c r="G22" s="36"/>
      <c r="H22" s="36"/>
      <c r="I22" s="36"/>
    </row>
    <row r="23" spans="1:9" s="6" customFormat="1">
      <c r="A23" s="19" t="s">
        <v>36</v>
      </c>
      <c r="B23" s="20" t="s">
        <v>100</v>
      </c>
      <c r="C23" s="100" t="s">
        <v>99</v>
      </c>
      <c r="D23" s="20" t="s">
        <v>105</v>
      </c>
      <c r="E23" s="35">
        <v>2</v>
      </c>
      <c r="F23" s="36"/>
      <c r="G23" s="36"/>
      <c r="H23" s="36"/>
      <c r="I23" s="36"/>
    </row>
    <row r="24" spans="1:9" s="6" customFormat="1" ht="25.5">
      <c r="A24" s="19" t="s">
        <v>85</v>
      </c>
      <c r="B24" s="20">
        <v>404</v>
      </c>
      <c r="C24" s="100" t="s">
        <v>48</v>
      </c>
      <c r="D24" s="20" t="s">
        <v>47</v>
      </c>
      <c r="E24" s="35">
        <v>120</v>
      </c>
      <c r="F24" s="36"/>
      <c r="G24" s="36"/>
      <c r="H24" s="36"/>
      <c r="I24" s="36"/>
    </row>
    <row r="25" spans="1:9" ht="25.5">
      <c r="A25" s="19" t="s">
        <v>87</v>
      </c>
      <c r="B25" s="96">
        <v>20111</v>
      </c>
      <c r="C25" s="102" t="s">
        <v>54</v>
      </c>
      <c r="D25" s="38" t="s">
        <v>18</v>
      </c>
      <c r="E25" s="39">
        <v>80</v>
      </c>
      <c r="F25" s="38"/>
      <c r="G25" s="36"/>
      <c r="H25" s="36"/>
      <c r="I25" s="36"/>
    </row>
    <row r="26" spans="1:9" ht="14.25" customHeight="1">
      <c r="A26" s="51">
        <v>2</v>
      </c>
      <c r="B26" s="49"/>
      <c r="C26" s="120" t="s">
        <v>45</v>
      </c>
      <c r="D26" s="120"/>
      <c r="E26" s="120"/>
      <c r="F26" s="120"/>
      <c r="G26" s="54"/>
      <c r="H26" s="52"/>
      <c r="I26" s="52">
        <f>SUM(I27:I33)</f>
        <v>0</v>
      </c>
    </row>
    <row r="27" spans="1:9" s="6" customFormat="1" ht="25.5">
      <c r="A27" s="19" t="s">
        <v>37</v>
      </c>
      <c r="B27" s="20">
        <v>97640</v>
      </c>
      <c r="C27" s="33" t="s">
        <v>58</v>
      </c>
      <c r="D27" s="20" t="s">
        <v>12</v>
      </c>
      <c r="E27" s="35">
        <f>(65+101)*3</f>
        <v>498</v>
      </c>
      <c r="F27" s="36"/>
      <c r="G27" s="36"/>
      <c r="H27" s="36"/>
      <c r="I27" s="36"/>
    </row>
    <row r="28" spans="1:9" s="6" customFormat="1">
      <c r="A28" s="19" t="s">
        <v>38</v>
      </c>
      <c r="B28" s="20">
        <v>74219</v>
      </c>
      <c r="C28" s="33" t="s">
        <v>96</v>
      </c>
      <c r="D28" s="20" t="s">
        <v>12</v>
      </c>
      <c r="E28" s="35">
        <v>10</v>
      </c>
      <c r="F28" s="36"/>
      <c r="G28" s="36"/>
      <c r="H28" s="36"/>
      <c r="I28" s="36"/>
    </row>
    <row r="29" spans="1:9" s="6" customFormat="1">
      <c r="A29" s="19" t="s">
        <v>39</v>
      </c>
      <c r="B29" s="20">
        <v>88310</v>
      </c>
      <c r="C29" s="33" t="s">
        <v>59</v>
      </c>
      <c r="D29" s="20" t="s">
        <v>11</v>
      </c>
      <c r="E29" s="35">
        <v>60</v>
      </c>
      <c r="F29" s="36"/>
      <c r="G29" s="36"/>
      <c r="H29" s="36"/>
      <c r="I29" s="36"/>
    </row>
    <row r="30" spans="1:9" s="6" customFormat="1" ht="25.5">
      <c r="A30" s="19" t="s">
        <v>40</v>
      </c>
      <c r="B30" s="20" t="s">
        <v>65</v>
      </c>
      <c r="C30" s="33" t="s">
        <v>64</v>
      </c>
      <c r="D30" s="20" t="s">
        <v>12</v>
      </c>
      <c r="E30" s="35">
        <v>24</v>
      </c>
      <c r="F30" s="36"/>
      <c r="G30" s="36"/>
      <c r="H30" s="36"/>
      <c r="I30" s="36"/>
    </row>
    <row r="31" spans="1:9" s="34" customFormat="1">
      <c r="A31" s="19" t="s">
        <v>73</v>
      </c>
      <c r="B31" s="20">
        <v>88269</v>
      </c>
      <c r="C31" s="33" t="s">
        <v>60</v>
      </c>
      <c r="D31" s="20" t="s">
        <v>11</v>
      </c>
      <c r="E31" s="35">
        <v>60</v>
      </c>
      <c r="F31" s="36"/>
      <c r="G31" s="36"/>
      <c r="H31" s="36"/>
      <c r="I31" s="36"/>
    </row>
    <row r="32" spans="1:9" s="34" customFormat="1" ht="25.5">
      <c r="A32" s="19" t="s">
        <v>74</v>
      </c>
      <c r="B32" s="20">
        <v>96113</v>
      </c>
      <c r="C32" s="33" t="s">
        <v>68</v>
      </c>
      <c r="D32" s="20" t="s">
        <v>12</v>
      </c>
      <c r="E32" s="35">
        <v>24</v>
      </c>
      <c r="F32" s="36"/>
      <c r="G32" s="36"/>
      <c r="H32" s="36"/>
      <c r="I32" s="36"/>
    </row>
    <row r="33" spans="1:10" s="34" customFormat="1" ht="25.5">
      <c r="A33" s="19" t="s">
        <v>75</v>
      </c>
      <c r="B33" s="20" t="s">
        <v>67</v>
      </c>
      <c r="C33" s="33" t="s">
        <v>66</v>
      </c>
      <c r="D33" s="20" t="s">
        <v>12</v>
      </c>
      <c r="E33" s="35">
        <v>24</v>
      </c>
      <c r="F33" s="36"/>
      <c r="G33" s="36"/>
      <c r="H33" s="36"/>
      <c r="I33" s="36"/>
    </row>
    <row r="34" spans="1:10" ht="14.25" customHeight="1">
      <c r="A34" s="51">
        <v>3</v>
      </c>
      <c r="B34" s="49"/>
      <c r="C34" s="117" t="s">
        <v>88</v>
      </c>
      <c r="D34" s="117"/>
      <c r="E34" s="117"/>
      <c r="F34" s="117"/>
      <c r="G34" s="50"/>
      <c r="H34" s="60"/>
      <c r="I34" s="44">
        <f>I35</f>
        <v>0</v>
      </c>
    </row>
    <row r="35" spans="1:10" s="6" customFormat="1" ht="63.75">
      <c r="A35" s="19" t="s">
        <v>28</v>
      </c>
      <c r="B35" s="20" t="s">
        <v>98</v>
      </c>
      <c r="C35" s="100" t="s">
        <v>97</v>
      </c>
      <c r="D35" s="20" t="s">
        <v>105</v>
      </c>
      <c r="E35" s="35">
        <v>1</v>
      </c>
      <c r="F35" s="36"/>
      <c r="G35" s="36"/>
      <c r="H35" s="36"/>
      <c r="I35" s="36"/>
    </row>
    <row r="36" spans="1:10" ht="14.25" customHeight="1">
      <c r="A36" s="51">
        <v>4</v>
      </c>
      <c r="B36" s="49"/>
      <c r="C36" s="117" t="s">
        <v>46</v>
      </c>
      <c r="D36" s="117"/>
      <c r="E36" s="117"/>
      <c r="F36" s="117"/>
      <c r="G36" s="50"/>
      <c r="H36" s="60"/>
      <c r="I36" s="44">
        <f>SUM(I37:I39)</f>
        <v>0</v>
      </c>
    </row>
    <row r="37" spans="1:10" ht="14.25" customHeight="1">
      <c r="A37" s="19" t="s">
        <v>29</v>
      </c>
      <c r="B37" s="45" t="s">
        <v>34</v>
      </c>
      <c r="C37" s="55" t="s">
        <v>76</v>
      </c>
      <c r="D37" s="56" t="s">
        <v>82</v>
      </c>
      <c r="E37" s="57">
        <v>4</v>
      </c>
      <c r="F37" s="58"/>
      <c r="G37" s="58"/>
      <c r="H37" s="59"/>
      <c r="I37" s="36"/>
    </row>
    <row r="38" spans="1:10" s="40" customFormat="1" ht="25.5">
      <c r="A38" s="19" t="s">
        <v>90</v>
      </c>
      <c r="B38" s="68" t="s">
        <v>78</v>
      </c>
      <c r="C38" s="97" t="s">
        <v>77</v>
      </c>
      <c r="D38" s="68" t="s">
        <v>12</v>
      </c>
      <c r="E38" s="98">
        <v>2600</v>
      </c>
      <c r="F38" s="99"/>
      <c r="G38" s="99"/>
      <c r="H38" s="53"/>
      <c r="I38" s="36"/>
    </row>
    <row r="39" spans="1:10" ht="14.25" customHeight="1">
      <c r="A39" s="19" t="s">
        <v>91</v>
      </c>
      <c r="B39" s="61" t="s">
        <v>49</v>
      </c>
      <c r="C39" s="62" t="s">
        <v>50</v>
      </c>
      <c r="D39" s="63" t="s">
        <v>12</v>
      </c>
      <c r="E39" s="64">
        <v>2600</v>
      </c>
      <c r="F39" s="65"/>
      <c r="G39" s="65"/>
      <c r="H39" s="66"/>
      <c r="I39" s="36"/>
    </row>
    <row r="40" spans="1:10" ht="14.25" customHeight="1">
      <c r="A40" s="51">
        <v>5</v>
      </c>
      <c r="B40" s="49"/>
      <c r="C40" s="117" t="s">
        <v>14</v>
      </c>
      <c r="D40" s="117"/>
      <c r="E40" s="117"/>
      <c r="F40" s="117"/>
      <c r="G40" s="50"/>
      <c r="H40" s="60"/>
      <c r="I40" s="44">
        <f>SUM(I41)</f>
        <v>0</v>
      </c>
    </row>
    <row r="41" spans="1:10">
      <c r="A41" s="19" t="s">
        <v>51</v>
      </c>
      <c r="B41" s="68">
        <v>9537</v>
      </c>
      <c r="C41" s="69" t="s">
        <v>13</v>
      </c>
      <c r="D41" s="70" t="s">
        <v>12</v>
      </c>
      <c r="E41" s="71">
        <v>400</v>
      </c>
      <c r="F41" s="72"/>
      <c r="G41" s="73"/>
      <c r="H41" s="74"/>
      <c r="I41" s="36"/>
    </row>
    <row r="42" spans="1:10">
      <c r="A42" s="51">
        <v>6</v>
      </c>
      <c r="B42" s="49"/>
      <c r="C42" s="117" t="s">
        <v>19</v>
      </c>
      <c r="D42" s="117"/>
      <c r="E42" s="117"/>
      <c r="F42" s="117"/>
      <c r="G42" s="78"/>
      <c r="H42" s="60"/>
      <c r="I42" s="67">
        <f>SUM(I43:I52)</f>
        <v>0</v>
      </c>
      <c r="J42" s="22"/>
    </row>
    <row r="43" spans="1:10" s="40" customFormat="1">
      <c r="A43" s="19" t="s">
        <v>89</v>
      </c>
      <c r="B43" s="75" t="s">
        <v>20</v>
      </c>
      <c r="C43" s="46" t="s">
        <v>32</v>
      </c>
      <c r="D43" s="45" t="s">
        <v>12</v>
      </c>
      <c r="E43" s="47">
        <v>2</v>
      </c>
      <c r="F43" s="76"/>
      <c r="G43" s="77"/>
      <c r="H43" s="53"/>
      <c r="I43" s="36"/>
    </row>
    <row r="44" spans="1:10" s="40" customFormat="1" ht="25.5">
      <c r="A44" s="19" t="s">
        <v>92</v>
      </c>
      <c r="B44" s="75">
        <v>97064</v>
      </c>
      <c r="C44" s="46" t="s">
        <v>103</v>
      </c>
      <c r="D44" s="45" t="s">
        <v>70</v>
      </c>
      <c r="E44" s="47">
        <v>20</v>
      </c>
      <c r="F44" s="76"/>
      <c r="G44" s="77"/>
      <c r="H44" s="53"/>
      <c r="I44" s="36"/>
    </row>
    <row r="45" spans="1:10" s="40" customFormat="1">
      <c r="A45" s="19" t="s">
        <v>93</v>
      </c>
      <c r="B45" s="32">
        <v>91677</v>
      </c>
      <c r="C45" s="33" t="s">
        <v>16</v>
      </c>
      <c r="D45" s="20" t="s">
        <v>11</v>
      </c>
      <c r="E45" s="35">
        <f>8*8</f>
        <v>64</v>
      </c>
      <c r="F45" s="41"/>
      <c r="G45" s="42"/>
      <c r="H45" s="21"/>
      <c r="I45" s="42"/>
    </row>
    <row r="46" spans="1:10" s="40" customFormat="1">
      <c r="A46" s="19" t="s">
        <v>94</v>
      </c>
      <c r="B46" s="75">
        <v>88237</v>
      </c>
      <c r="C46" s="46" t="s">
        <v>106</v>
      </c>
      <c r="D46" s="45" t="s">
        <v>11</v>
      </c>
      <c r="E46" s="47">
        <f>E45+E31+E29+E20</f>
        <v>284</v>
      </c>
      <c r="F46" s="48"/>
      <c r="G46" s="77"/>
      <c r="H46" s="53"/>
      <c r="I46" s="36"/>
    </row>
    <row r="47" spans="1:10" s="40" customFormat="1" ht="25.5">
      <c r="A47" s="19" t="s">
        <v>95</v>
      </c>
      <c r="B47" s="75">
        <v>88240</v>
      </c>
      <c r="C47" s="46" t="s">
        <v>107</v>
      </c>
      <c r="D47" s="45" t="s">
        <v>11</v>
      </c>
      <c r="E47" s="47">
        <v>16</v>
      </c>
      <c r="F47" s="76"/>
      <c r="G47" s="77"/>
      <c r="H47" s="53"/>
      <c r="I47" s="36"/>
    </row>
    <row r="48" spans="1:10" s="40" customFormat="1" ht="25.5">
      <c r="A48" s="19" t="s">
        <v>110</v>
      </c>
      <c r="B48" s="75">
        <v>88251</v>
      </c>
      <c r="C48" s="46" t="s">
        <v>109</v>
      </c>
      <c r="D48" s="45" t="s">
        <v>11</v>
      </c>
      <c r="E48" s="47">
        <v>16</v>
      </c>
      <c r="F48" s="76"/>
      <c r="G48" s="77"/>
      <c r="H48" s="53"/>
      <c r="I48" s="36"/>
    </row>
    <row r="49" spans="1:11" s="40" customFormat="1" ht="25.5">
      <c r="A49" s="19" t="s">
        <v>112</v>
      </c>
      <c r="B49" s="75">
        <v>42013</v>
      </c>
      <c r="C49" s="46" t="s">
        <v>117</v>
      </c>
      <c r="D49" s="45" t="s">
        <v>111</v>
      </c>
      <c r="E49" s="47">
        <v>65</v>
      </c>
      <c r="F49" s="76"/>
      <c r="G49" s="77"/>
      <c r="H49" s="53"/>
      <c r="I49" s="36"/>
    </row>
    <row r="50" spans="1:11" s="40" customFormat="1" ht="25.5">
      <c r="A50" s="19" t="s">
        <v>113</v>
      </c>
      <c r="B50" s="75">
        <v>42006</v>
      </c>
      <c r="C50" s="46" t="s">
        <v>118</v>
      </c>
      <c r="D50" s="20" t="s">
        <v>105</v>
      </c>
      <c r="E50" s="47">
        <v>8</v>
      </c>
      <c r="F50" s="76"/>
      <c r="G50" s="77"/>
      <c r="H50" s="53"/>
      <c r="I50" s="36"/>
    </row>
    <row r="51" spans="1:11" s="40" customFormat="1" ht="38.25">
      <c r="A51" s="19" t="s">
        <v>114</v>
      </c>
      <c r="B51" s="75">
        <v>42008</v>
      </c>
      <c r="C51" s="46" t="s">
        <v>119</v>
      </c>
      <c r="D51" s="20" t="s">
        <v>105</v>
      </c>
      <c r="E51" s="47">
        <v>32</v>
      </c>
      <c r="F51" s="76"/>
      <c r="G51" s="77"/>
      <c r="H51" s="53"/>
      <c r="I51" s="36"/>
    </row>
    <row r="52" spans="1:11" s="40" customFormat="1" ht="25.5">
      <c r="A52" s="19" t="s">
        <v>115</v>
      </c>
      <c r="B52" s="75">
        <v>7581</v>
      </c>
      <c r="C52" s="46" t="s">
        <v>120</v>
      </c>
      <c r="D52" s="20" t="s">
        <v>105</v>
      </c>
      <c r="E52" s="47">
        <v>8</v>
      </c>
      <c r="F52" s="76"/>
      <c r="G52" s="77"/>
      <c r="H52" s="53"/>
      <c r="I52" s="36"/>
    </row>
    <row r="53" spans="1:11">
      <c r="A53" s="111" t="s">
        <v>30</v>
      </c>
      <c r="B53" s="112"/>
      <c r="C53" s="112"/>
      <c r="D53" s="112"/>
      <c r="E53" s="112"/>
      <c r="F53" s="113"/>
      <c r="G53" s="24">
        <f>SUM(G12:G52)</f>
        <v>0</v>
      </c>
      <c r="H53" s="24"/>
      <c r="I53" s="26"/>
      <c r="K53" s="25"/>
    </row>
    <row r="54" spans="1:11">
      <c r="A54" s="114" t="s">
        <v>0</v>
      </c>
      <c r="B54" s="115"/>
      <c r="C54" s="115"/>
      <c r="D54" s="115"/>
      <c r="E54" s="115"/>
      <c r="F54" s="27">
        <f>H9-1</f>
        <v>0.25</v>
      </c>
      <c r="G54" s="24">
        <f>G53*F54</f>
        <v>0</v>
      </c>
      <c r="H54" s="24"/>
      <c r="I54" s="24"/>
      <c r="K54" s="25"/>
    </row>
    <row r="55" spans="1:11">
      <c r="A55" s="114" t="s">
        <v>31</v>
      </c>
      <c r="B55" s="115"/>
      <c r="C55" s="115"/>
      <c r="D55" s="115"/>
      <c r="E55" s="115"/>
      <c r="F55" s="116"/>
      <c r="G55" s="24">
        <f>G54+G53</f>
        <v>0</v>
      </c>
      <c r="H55" s="24"/>
      <c r="I55" s="24">
        <f>I42+I40+I36+I34+I26+I11</f>
        <v>0</v>
      </c>
    </row>
    <row r="56" spans="1:11">
      <c r="A56" s="1" t="s">
        <v>15</v>
      </c>
    </row>
    <row r="57" spans="1:11">
      <c r="A57" s="1" t="s">
        <v>116</v>
      </c>
    </row>
    <row r="59" spans="1:11">
      <c r="I59" s="23"/>
    </row>
    <row r="61" spans="1:11">
      <c r="B61" s="103"/>
      <c r="C61" s="104"/>
      <c r="D61" s="105"/>
      <c r="E61" s="106"/>
    </row>
    <row r="62" spans="1:11">
      <c r="B62" s="103"/>
      <c r="C62" s="107"/>
      <c r="D62" s="105"/>
      <c r="E62" s="106"/>
    </row>
  </sheetData>
  <autoFilter ref="A10:I41"/>
  <mergeCells count="10">
    <mergeCell ref="B9:G9"/>
    <mergeCell ref="A53:F53"/>
    <mergeCell ref="A54:E54"/>
    <mergeCell ref="A55:F55"/>
    <mergeCell ref="C40:F40"/>
    <mergeCell ref="C36:F36"/>
    <mergeCell ref="C11:F11"/>
    <mergeCell ref="C26:F26"/>
    <mergeCell ref="C42:F42"/>
    <mergeCell ref="C34:F34"/>
  </mergeCells>
  <phoneticPr fontId="23" type="noConversion"/>
  <printOptions horizontalCentered="1"/>
  <pageMargins left="0.51181102362204722" right="0.51181102362204722" top="0.70866141732283472" bottom="0.9055118110236221" header="0.15748031496062992" footer="0.23622047244094491"/>
  <pageSetup paperSize="9" scale="70" firstPageNumber="0" fitToWidth="8" fitToHeight="8" orientation="landscape" horizontalDpi="1200" verticalDpi="300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SINTETICO_OF</vt:lpstr>
      <vt:lpstr>SINTETICO_OF!Area_de_impressao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Geovani</dc:creator>
  <cp:lastModifiedBy>andre-compras</cp:lastModifiedBy>
  <cp:lastPrinted>2017-05-26T10:50:58Z</cp:lastPrinted>
  <dcterms:created xsi:type="dcterms:W3CDTF">2012-02-01T13:27:58Z</dcterms:created>
  <dcterms:modified xsi:type="dcterms:W3CDTF">2018-06-05T16:42:02Z</dcterms:modified>
</cp:coreProperties>
</file>